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191819334bc826/Desktop/Korson Eläkkeensaajat/A Kokoukset/syyskokous/2025/"/>
    </mc:Choice>
  </mc:AlternateContent>
  <xr:revisionPtr revIDLastSave="78" documentId="8_{AEFC7F9B-CD7B-458A-80E2-A051F430E89D}" xr6:coauthVersionLast="47" xr6:coauthVersionMax="47" xr10:uidLastSave="{C54445A6-8E21-471E-A1D6-8EE543EF07F4}"/>
  <bookViews>
    <workbookView xWindow="-90" yWindow="-90" windowWidth="19380" windowHeight="10260" xr2:uid="{359FA872-E1DE-41B0-A123-1A4FBF21B0C2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5" i="1"/>
  <c r="G14" i="1"/>
  <c r="G13" i="1"/>
  <c r="G12" i="1"/>
  <c r="G11" i="1"/>
  <c r="G10" i="1"/>
  <c r="F10" i="1"/>
  <c r="G9" i="1"/>
  <c r="G8" i="1"/>
  <c r="G7" i="1"/>
  <c r="F15" i="1"/>
  <c r="F14" i="1"/>
  <c r="F13" i="1"/>
  <c r="F12" i="1"/>
  <c r="F11" i="1"/>
  <c r="F9" i="1"/>
  <c r="E15" i="1"/>
  <c r="E14" i="1"/>
  <c r="E13" i="1"/>
  <c r="E12" i="1"/>
  <c r="F7" i="1"/>
  <c r="F8" i="1"/>
  <c r="F6" i="1"/>
</calcChain>
</file>

<file path=xl/sharedStrings.xml><?xml version="1.0" encoding="utf-8"?>
<sst xmlns="http://schemas.openxmlformats.org/spreadsheetml/2006/main" count="8" uniqueCount="8">
  <si>
    <t>elink.ind lokakuu oli 1911</t>
  </si>
  <si>
    <t>nousu pist.</t>
  </si>
  <si>
    <t>nousu %</t>
  </si>
  <si>
    <t>uusi maksu</t>
  </si>
  <si>
    <t xml:space="preserve">Korson Eläkkeensaajat ry  </t>
  </si>
  <si>
    <t>Jäsenmaksu vuosina 2016–2025 on ollut 20 euroa/vuosi</t>
  </si>
  <si>
    <t>ero snt</t>
  </si>
  <si>
    <t>erotus yht/jäi hyvää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</si>
</sst>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83631-FFA3-4D76-9D63-437F69DFB941}">
  <dimension ref="B1:H17"/>
  <sheetViews>
    <sheetView tabSelected="1" topLeftCell="A7" workbookViewId="0">
      <selection activeCell="A10" sqref="A10"/>
    </sheetView>
  </sheetViews>
  <sheetFormatPr defaultRowHeight="19" x14ac:dyDescent="0.95"/>
  <cols>
    <col min="1" max="1" width="6.08984375" customWidth="1"/>
    <col min="2" max="2" width="8.7265625" style="7"/>
    <col min="3" max="3" width="6.2265625" customWidth="1"/>
    <col min="4" max="4" width="8.7265625" style="2"/>
    <col min="5" max="5" width="10.08984375" customWidth="1"/>
    <col min="7" max="7" width="11" customWidth="1"/>
  </cols>
  <sheetData>
    <row r="1" spans="2:8" ht="22" customHeight="1" x14ac:dyDescent="0.95">
      <c r="B1" s="7" t="s">
        <v>4</v>
      </c>
    </row>
    <row r="2" spans="2:8" ht="22" customHeight="1" x14ac:dyDescent="0.95"/>
    <row r="3" spans="2:8" ht="22" customHeight="1" x14ac:dyDescent="0.95">
      <c r="B3" s="7" t="s">
        <v>5</v>
      </c>
    </row>
    <row r="4" spans="2:8" ht="45.25" x14ac:dyDescent="0.95">
      <c r="B4" s="7">
        <v>2015</v>
      </c>
      <c r="D4" s="3" t="s">
        <v>0</v>
      </c>
    </row>
    <row r="5" spans="2:8" ht="22" customHeight="1" x14ac:dyDescent="0.95">
      <c r="E5" t="s">
        <v>1</v>
      </c>
      <c r="F5" t="s">
        <v>2</v>
      </c>
      <c r="G5" t="s">
        <v>3</v>
      </c>
      <c r="H5" t="s">
        <v>6</v>
      </c>
    </row>
    <row r="6" spans="2:8" ht="22" customHeight="1" x14ac:dyDescent="0.95">
      <c r="B6" s="7">
        <v>2016</v>
      </c>
      <c r="C6">
        <v>20</v>
      </c>
      <c r="D6" s="2">
        <v>1916</v>
      </c>
      <c r="E6">
        <v>5</v>
      </c>
      <c r="F6" s="1">
        <f>5/1991*100</f>
        <v>0.25113008538422904</v>
      </c>
      <c r="G6">
        <v>20</v>
      </c>
      <c r="H6">
        <v>0</v>
      </c>
    </row>
    <row r="7" spans="2:8" ht="22" customHeight="1" x14ac:dyDescent="0.95">
      <c r="B7" s="7">
        <v>2017</v>
      </c>
      <c r="C7">
        <v>20</v>
      </c>
      <c r="D7" s="2">
        <v>1931</v>
      </c>
      <c r="E7">
        <v>20</v>
      </c>
      <c r="F7" s="1">
        <f>20/1911*100</f>
        <v>1.0465724751439036</v>
      </c>
      <c r="G7" s="1">
        <f>C7*1.0105</f>
        <v>20.21</v>
      </c>
      <c r="H7">
        <v>21</v>
      </c>
    </row>
    <row r="8" spans="2:8" ht="22" customHeight="1" x14ac:dyDescent="0.95">
      <c r="B8" s="7">
        <v>2018</v>
      </c>
      <c r="C8">
        <v>20</v>
      </c>
      <c r="D8" s="2">
        <v>1955</v>
      </c>
      <c r="E8">
        <v>44</v>
      </c>
      <c r="F8" s="1">
        <f>44/1911*100</f>
        <v>2.3024594453165883</v>
      </c>
      <c r="G8" s="1">
        <f>20*1.023</f>
        <v>20.459999999999997</v>
      </c>
      <c r="H8">
        <v>46</v>
      </c>
    </row>
    <row r="9" spans="2:8" ht="22" customHeight="1" x14ac:dyDescent="0.95">
      <c r="B9" s="7">
        <v>2019</v>
      </c>
      <c r="C9">
        <v>20</v>
      </c>
      <c r="D9" s="2">
        <v>1973</v>
      </c>
      <c r="E9">
        <v>62</v>
      </c>
      <c r="F9" s="1">
        <f>62/1911*100</f>
        <v>3.2443746729461016</v>
      </c>
      <c r="G9" s="1">
        <f>20*1.0324</f>
        <v>20.648</v>
      </c>
      <c r="H9">
        <v>65</v>
      </c>
    </row>
    <row r="10" spans="2:8" ht="22" customHeight="1" x14ac:dyDescent="0.95">
      <c r="B10" s="7">
        <v>2020</v>
      </c>
      <c r="C10">
        <v>20</v>
      </c>
      <c r="D10" s="2">
        <v>1977</v>
      </c>
      <c r="E10">
        <v>66</v>
      </c>
      <c r="F10" s="1">
        <f>66/1911*100</f>
        <v>3.4536891679748818</v>
      </c>
      <c r="G10" s="1">
        <f>20*1.0345</f>
        <v>20.689999999999998</v>
      </c>
      <c r="H10">
        <v>69</v>
      </c>
    </row>
    <row r="11" spans="2:8" ht="22" customHeight="1" x14ac:dyDescent="0.95">
      <c r="B11" s="7">
        <v>2021</v>
      </c>
      <c r="C11">
        <v>20</v>
      </c>
      <c r="D11" s="2">
        <v>2026</v>
      </c>
      <c r="E11">
        <v>115</v>
      </c>
      <c r="F11" s="1">
        <f>115/1911*100</f>
        <v>6.0177917320774466</v>
      </c>
      <c r="G11" s="1">
        <f>20*1.062</f>
        <v>21.240000000000002</v>
      </c>
      <c r="H11">
        <v>124</v>
      </c>
    </row>
    <row r="12" spans="2:8" ht="22" customHeight="1" x14ac:dyDescent="0.95">
      <c r="B12" s="7">
        <v>2022</v>
      </c>
      <c r="C12">
        <v>20</v>
      </c>
      <c r="D12" s="2">
        <v>2190</v>
      </c>
      <c r="E12">
        <f>D12-1911</f>
        <v>279</v>
      </c>
      <c r="F12" s="1">
        <f>279/1911*100</f>
        <v>14.599686028257459</v>
      </c>
      <c r="G12" s="1">
        <f>20*1.146</f>
        <v>22.919999999999998</v>
      </c>
      <c r="H12">
        <v>292</v>
      </c>
    </row>
    <row r="13" spans="2:8" ht="22" customHeight="1" x14ac:dyDescent="0.95">
      <c r="B13" s="7">
        <v>2023</v>
      </c>
      <c r="C13">
        <v>20</v>
      </c>
      <c r="D13" s="2">
        <v>2311</v>
      </c>
      <c r="E13">
        <f>D13-1911</f>
        <v>400</v>
      </c>
      <c r="F13" s="1">
        <f>400/1911*100</f>
        <v>20.931449502878074</v>
      </c>
      <c r="G13" s="1">
        <f>20*1.2093</f>
        <v>24.186</v>
      </c>
      <c r="H13">
        <v>419</v>
      </c>
    </row>
    <row r="14" spans="2:8" ht="22" customHeight="1" x14ac:dyDescent="0.95">
      <c r="B14" s="7">
        <v>2024</v>
      </c>
      <c r="C14">
        <v>20</v>
      </c>
      <c r="D14" s="2">
        <v>2330</v>
      </c>
      <c r="E14">
        <f>D14-1911</f>
        <v>419</v>
      </c>
      <c r="F14" s="1">
        <f>419/1911*100</f>
        <v>21.925693354264784</v>
      </c>
      <c r="G14" s="1">
        <f>20*1.2193</f>
        <v>24.386000000000003</v>
      </c>
      <c r="H14">
        <v>439</v>
      </c>
    </row>
    <row r="15" spans="2:8" ht="22" customHeight="1" x14ac:dyDescent="0.95">
      <c r="B15" s="7">
        <v>2025</v>
      </c>
      <c r="C15">
        <v>20</v>
      </c>
      <c r="D15" s="2">
        <v>2350</v>
      </c>
      <c r="E15">
        <f>D15-1911</f>
        <v>439</v>
      </c>
      <c r="F15" s="1">
        <f>439/1911*100</f>
        <v>22.972265829408688</v>
      </c>
      <c r="G15" s="1">
        <f>20*1.2297</f>
        <v>24.594000000000001</v>
      </c>
      <c r="H15">
        <v>459</v>
      </c>
    </row>
    <row r="16" spans="2:8" ht="22" customHeight="1" x14ac:dyDescent="1.1000000000000001">
      <c r="B16" s="7">
        <v>2026</v>
      </c>
      <c r="G16" s="6">
        <v>24</v>
      </c>
    </row>
    <row r="17" spans="7:8" x14ac:dyDescent="0.95">
      <c r="G17" s="4" t="s">
        <v>7</v>
      </c>
      <c r="H17" s="5">
        <f>SUM(H6:H15)/100</f>
        <v>19.34</v>
      </c>
    </row>
  </sheetData>
  <sortState xmlns:xlrd2="http://schemas.microsoft.com/office/spreadsheetml/2017/richdata2" ref="F7:G17">
    <sortCondition ref="F7:F17"/>
  </sortState>
  <phoneticPr fontId="1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&amp;C&amp;F</oddHeader>
    <oddFooter>&amp;Ltulostus &amp;D klo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Jouko Koskinen</dc:creator>
  <cp:lastModifiedBy>Jouko Koskinen</cp:lastModifiedBy>
  <cp:lastPrinted>2025-10-05T13:23:25Z</cp:lastPrinted>
  <dcterms:created xsi:type="dcterms:W3CDTF">2025-10-05T12:56:08Z</dcterms:created>
  <dcterms:modified xsi:type="dcterms:W3CDTF">2025-10-05T13:42:45Z</dcterms:modified>
</cp:coreProperties>
</file>